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1"/>
  </bookViews>
  <sheets>
    <sheet name="THCS" sheetId="1" r:id="rId1"/>
    <sheet name="TH" sheetId="2" r:id="rId2"/>
  </sheets>
  <definedNames>
    <definedName name="_xlnm.Print_Titles" localSheetId="1">'TH'!$4:$5</definedName>
    <definedName name="_xlnm.Print_Titles" localSheetId="0">'THCS'!$4:$5</definedName>
  </definedNames>
  <calcPr fullCalcOnLoad="1"/>
</workbook>
</file>

<file path=xl/sharedStrings.xml><?xml version="1.0" encoding="utf-8"?>
<sst xmlns="http://schemas.openxmlformats.org/spreadsheetml/2006/main" count="94" uniqueCount="43">
  <si>
    <t>STT</t>
  </si>
  <si>
    <t>Chỉ tiêu</t>
  </si>
  <si>
    <t>Khối 6</t>
  </si>
  <si>
    <t>Số lớp</t>
  </si>
  <si>
    <t>Số HS</t>
  </si>
  <si>
    <t>KT</t>
  </si>
  <si>
    <t>Khối 7</t>
  </si>
  <si>
    <t>Khối 8</t>
  </si>
  <si>
    <t>Khối 9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</si>
  <si>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</si>
  <si>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</si>
  <si>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</si>
  <si>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</si>
  <si>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</si>
  <si>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</si>
  <si>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</si>
  <si>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</si>
  <si>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</si>
  <si>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</si>
  <si>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</si>
  <si>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</si>
  <si>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</si>
  <si>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Số HS  /Lớp</t>
  </si>
  <si>
    <t>Tổng số phòng học</t>
  </si>
  <si>
    <t>Chênh lệch</t>
  </si>
  <si>
    <t>Tỷ lệ huy động</t>
  </si>
  <si>
    <t>Tên Trường</t>
  </si>
  <si>
    <t>_KT: Học sinh khuyết tật</t>
  </si>
  <si>
    <t>Ghi chú:</t>
  </si>
  <si>
    <t>Hệ
số
KT</t>
  </si>
  <si>
    <t>TT Kinh Môn</t>
  </si>
  <si>
    <t>Thực hiện 16-17</t>
  </si>
  <si>
    <t>Dự kiến 17-18</t>
  </si>
  <si>
    <t>HIỆU TRƯỞNG</t>
  </si>
  <si>
    <t>TRƯỜNG…………………..</t>
  </si>
  <si>
    <t>UBND HUYỆN KINH MÔN</t>
  </si>
  <si>
    <t xml:space="preserve">  KẾ HOẠCH LỚP- HỌC SINH NĂM HỌC 2017-2018</t>
  </si>
  <si>
    <t>……………., ngày       tháng 3 năm 2017</t>
  </si>
  <si>
    <t>TRƯỜNG TIỂU HỌC TÂN AN</t>
  </si>
  <si>
    <t>An Phụ, ngày 03 tháng 3 năm 2017</t>
  </si>
  <si>
    <t>TH Tân An</t>
  </si>
  <si>
    <t xml:space="preserve">  KẾ HOẠCH LỚP- HỌC SINH NĂM HỌC 2017 - 2018</t>
  </si>
  <si>
    <t>0,15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</si>
</sst>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.0000%"/>
  </numFmts>
  <fonts count="38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U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i/>
      <sz val="11"/>
      <name val="UVnTime"/>
      <family val="0"/>
    </font>
    <font>
      <i/>
      <sz val="9"/>
      <name val="U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2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0" borderId="0" applyNumberFormat="0" applyBorder="0" applyAlignment="0" applyProtection="0"/>
    <xf numFmtId="0" fontId="0" fillId="5" borderId="7" applyNumberFormat="0" applyFont="0" applyAlignment="0" applyProtection="0"/>
    <xf numFmtId="0" fontId="32" fillId="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3" fillId="9" borderId="10" xfId="0" applyFont="1" applyFill="1" applyBorder="1" applyAlignment="1">
      <alignment/>
    </xf>
    <xf numFmtId="0" fontId="12" fillId="9" borderId="10" xfId="0" applyFont="1" applyFill="1" applyBorder="1" applyAlignment="1" applyProtection="1">
      <alignment/>
      <protection locked="0"/>
    </xf>
    <xf numFmtId="0" fontId="12" fillId="9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1" fillId="9" borderId="10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>
      <alignment horizontal="center"/>
    </xf>
    <xf numFmtId="0" fontId="37" fillId="0" borderId="1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0</xdr:colOff>
      <xdr:row>4</xdr:row>
      <xdr:rowOff>590550</xdr:rowOff>
    </xdr:to>
    <xdr:sp>
      <xdr:nvSpPr>
        <xdr:cNvPr id="1" name="Line 1"/>
        <xdr:cNvSpPr>
          <a:spLocks/>
        </xdr:cNvSpPr>
      </xdr:nvSpPr>
      <xdr:spPr>
        <a:xfrm>
          <a:off x="466725" y="1028700"/>
          <a:ext cx="1571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0</xdr:colOff>
      <xdr:row>4</xdr:row>
      <xdr:rowOff>590550</xdr:rowOff>
    </xdr:to>
    <xdr:sp>
      <xdr:nvSpPr>
        <xdr:cNvPr id="1" name="Line 1"/>
        <xdr:cNvSpPr>
          <a:spLocks/>
        </xdr:cNvSpPr>
      </xdr:nvSpPr>
      <xdr:spPr>
        <a:xfrm>
          <a:off x="361950" y="1162050"/>
          <a:ext cx="12001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885825</xdr:colOff>
      <xdr:row>2</xdr:row>
      <xdr:rowOff>0</xdr:rowOff>
    </xdr:from>
    <xdr:to>
      <xdr:col>4</xdr:col>
      <xdr:colOff>38100</xdr:colOff>
      <xdr:row>2</xdr:row>
      <xdr:rowOff>9525</xdr:rowOff>
    </xdr:to>
    <xdr:sp>
      <xdr:nvSpPr>
        <xdr:cNvPr id="2" name="Line 131"/>
        <xdr:cNvSpPr>
          <a:spLocks/>
        </xdr:cNvSpPr>
      </xdr:nvSpPr>
      <xdr:spPr>
        <a:xfrm>
          <a:off x="1219200" y="657225"/>
          <a:ext cx="111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4.69921875" style="7" customWidth="1"/>
    <col min="2" max="2" width="16.69921875" style="7" customWidth="1"/>
    <col min="3" max="5" width="5.3984375" style="7" customWidth="1"/>
    <col min="6" max="6" width="7.19921875" style="7" customWidth="1"/>
    <col min="7" max="23" width="5.3984375" style="7" customWidth="1"/>
    <col min="24" max="24" width="8" style="7" customWidth="1"/>
    <col min="25" max="16384" width="9" style="7" customWidth="1"/>
  </cols>
  <sheetData>
    <row r="1" spans="1:20" s="2" customFormat="1" ht="22.5" customHeight="1">
      <c r="A1" s="35" t="s">
        <v>35</v>
      </c>
      <c r="B1" s="35"/>
      <c r="C1" s="35"/>
      <c r="D1" s="35"/>
      <c r="E1" s="35"/>
      <c r="F1" s="35"/>
      <c r="S1" s="1"/>
      <c r="T1" s="1"/>
    </row>
    <row r="2" spans="1:20" s="2" customFormat="1" ht="18.75" customHeight="1">
      <c r="A2" s="36" t="s">
        <v>34</v>
      </c>
      <c r="B2" s="36"/>
      <c r="C2" s="36"/>
      <c r="D2" s="36"/>
      <c r="E2" s="36"/>
      <c r="F2" s="3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1"/>
    </row>
    <row r="3" spans="1:24" ht="38.25" customHeight="1">
      <c r="A3" s="5"/>
      <c r="B3" s="5"/>
      <c r="C3" s="6"/>
      <c r="D3" s="37" t="s">
        <v>36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6"/>
      <c r="X3" s="6"/>
    </row>
    <row r="4" spans="1:24" s="9" customFormat="1" ht="27.75" customHeight="1">
      <c r="A4" s="38" t="s">
        <v>0</v>
      </c>
      <c r="B4" s="8" t="s">
        <v>1</v>
      </c>
      <c r="C4" s="40" t="s">
        <v>2</v>
      </c>
      <c r="D4" s="41"/>
      <c r="E4" s="41"/>
      <c r="F4" s="41"/>
      <c r="G4" s="40" t="s">
        <v>6</v>
      </c>
      <c r="H4" s="41"/>
      <c r="I4" s="41"/>
      <c r="J4" s="41"/>
      <c r="K4" s="40" t="s">
        <v>7</v>
      </c>
      <c r="L4" s="41"/>
      <c r="M4" s="41"/>
      <c r="N4" s="41"/>
      <c r="O4" s="40" t="s">
        <v>8</v>
      </c>
      <c r="P4" s="41"/>
      <c r="Q4" s="41"/>
      <c r="R4" s="41"/>
      <c r="S4" s="40" t="s">
        <v>19</v>
      </c>
      <c r="T4" s="42"/>
      <c r="U4" s="43" t="s">
        <v>9</v>
      </c>
      <c r="V4" s="43"/>
      <c r="W4" s="43"/>
      <c r="X4" s="43"/>
    </row>
    <row r="5" spans="1:24" ht="48" customHeight="1">
      <c r="A5" s="39"/>
      <c r="B5" s="10" t="s">
        <v>26</v>
      </c>
      <c r="C5" s="25" t="s">
        <v>3</v>
      </c>
      <c r="D5" s="25" t="s">
        <v>4</v>
      </c>
      <c r="E5" s="26" t="s">
        <v>5</v>
      </c>
      <c r="F5" s="25" t="s">
        <v>22</v>
      </c>
      <c r="G5" s="25" t="s">
        <v>3</v>
      </c>
      <c r="H5" s="25" t="s">
        <v>4</v>
      </c>
      <c r="I5" s="26" t="s">
        <v>5</v>
      </c>
      <c r="J5" s="25" t="s">
        <v>22</v>
      </c>
      <c r="K5" s="25" t="s">
        <v>3</v>
      </c>
      <c r="L5" s="25" t="s">
        <v>4</v>
      </c>
      <c r="M5" s="26" t="s">
        <v>5</v>
      </c>
      <c r="N5" s="25" t="s">
        <v>22</v>
      </c>
      <c r="O5" s="25" t="s">
        <v>3</v>
      </c>
      <c r="P5" s="25" t="s">
        <v>4</v>
      </c>
      <c r="Q5" s="26" t="s">
        <v>5</v>
      </c>
      <c r="R5" s="25" t="s">
        <v>22</v>
      </c>
      <c r="S5" s="25" t="s">
        <v>20</v>
      </c>
      <c r="T5" s="25" t="s">
        <v>21</v>
      </c>
      <c r="U5" s="27" t="s">
        <v>23</v>
      </c>
      <c r="V5" s="27" t="s">
        <v>12</v>
      </c>
      <c r="W5" s="25" t="s">
        <v>11</v>
      </c>
      <c r="X5" s="25" t="s">
        <v>18</v>
      </c>
    </row>
    <row r="6" spans="1:24" ht="18.75" customHeight="1">
      <c r="A6" s="30">
        <v>1</v>
      </c>
      <c r="B6" s="20" t="s">
        <v>30</v>
      </c>
      <c r="C6" s="21"/>
      <c r="D6" s="21"/>
      <c r="E6" s="21"/>
      <c r="F6" s="22"/>
      <c r="G6" s="21"/>
      <c r="H6" s="21"/>
      <c r="I6" s="21"/>
      <c r="J6" s="22"/>
      <c r="K6" s="21"/>
      <c r="L6" s="21"/>
      <c r="M6" s="21"/>
      <c r="N6" s="22"/>
      <c r="O6" s="21"/>
      <c r="P6" s="21"/>
      <c r="Q6" s="21"/>
      <c r="R6" s="22"/>
      <c r="S6" s="22"/>
      <c r="T6" s="22"/>
      <c r="U6" s="21"/>
      <c r="V6" s="22"/>
      <c r="W6" s="21"/>
      <c r="X6" s="22"/>
    </row>
    <row r="7" spans="1:24" ht="18.75" customHeight="1">
      <c r="A7" s="11"/>
      <c r="B7" s="17" t="s">
        <v>31</v>
      </c>
      <c r="C7" s="19"/>
      <c r="D7" s="19"/>
      <c r="E7" s="19"/>
      <c r="F7" s="18" t="e">
        <f>(D7+E7*4)/C7</f>
        <v>#DIV/0!</v>
      </c>
      <c r="G7" s="19"/>
      <c r="H7" s="19"/>
      <c r="I7" s="19"/>
      <c r="J7" s="18" t="e">
        <f>(H7+I7*4)/G7</f>
        <v>#DIV/0!</v>
      </c>
      <c r="K7" s="19"/>
      <c r="L7" s="19"/>
      <c r="M7" s="19"/>
      <c r="N7" s="18" t="e">
        <f>(L7+M7*4)/K7</f>
        <v>#DIV/0!</v>
      </c>
      <c r="O7" s="19"/>
      <c r="P7" s="19"/>
      <c r="Q7" s="19"/>
      <c r="R7" s="18" t="e">
        <f>(P7+Q7*4)/O7</f>
        <v>#DIV/0!</v>
      </c>
      <c r="S7" s="18">
        <f>C7+G7+K7+O7</f>
        <v>0</v>
      </c>
      <c r="T7" s="18">
        <f>D7+H7+L7+P7+4*(E7+I7+M7+Q7)</f>
        <v>0</v>
      </c>
      <c r="U7" s="19"/>
      <c r="V7" s="18" t="e">
        <f>S7/U7</f>
        <v>#DIV/0!</v>
      </c>
      <c r="W7" s="19"/>
      <c r="X7" s="18" t="e">
        <f>W7/S7</f>
        <v>#DIV/0!</v>
      </c>
    </row>
    <row r="8" spans="1:24" ht="18.75" customHeight="1">
      <c r="A8" s="11"/>
      <c r="B8" s="17" t="s">
        <v>32</v>
      </c>
      <c r="C8" s="19"/>
      <c r="D8" s="19"/>
      <c r="E8" s="19"/>
      <c r="F8" s="18" t="e">
        <f>(D8+E8*4)/C8</f>
        <v>#DIV/0!</v>
      </c>
      <c r="G8" s="19"/>
      <c r="H8" s="19"/>
      <c r="I8" s="19"/>
      <c r="J8" s="18" t="e">
        <f>(H8+I8*4)/G8</f>
        <v>#DIV/0!</v>
      </c>
      <c r="K8" s="19"/>
      <c r="L8" s="19"/>
      <c r="M8" s="19"/>
      <c r="N8" s="18" t="e">
        <f>(L8+M8*4)/K8</f>
        <v>#DIV/0!</v>
      </c>
      <c r="O8" s="19"/>
      <c r="P8" s="19"/>
      <c r="Q8" s="19"/>
      <c r="R8" s="18" t="e">
        <f>(P8+Q8*4)/O8</f>
        <v>#DIV/0!</v>
      </c>
      <c r="S8" s="18">
        <f>C8+G8+K8+O8</f>
        <v>0</v>
      </c>
      <c r="T8" s="18">
        <f>D8+H8+L8+P8+4*(E8+I8+M8+Q8)</f>
        <v>0</v>
      </c>
      <c r="U8" s="19"/>
      <c r="V8" s="18" t="e">
        <f>S8/U8</f>
        <v>#DIV/0!</v>
      </c>
      <c r="W8" s="19"/>
      <c r="X8" s="18" t="e">
        <f>W8/S8</f>
        <v>#DIV/0!</v>
      </c>
    </row>
    <row r="9" spans="1:26" s="2" customFormat="1" ht="24.75" customHeight="1">
      <c r="A9" s="44" t="s">
        <v>24</v>
      </c>
      <c r="B9" s="45"/>
      <c r="C9" s="23"/>
      <c r="D9" s="23"/>
      <c r="E9" s="23"/>
      <c r="F9" s="4"/>
      <c r="G9" s="23"/>
      <c r="H9" s="23"/>
      <c r="I9" s="23"/>
      <c r="J9" s="4"/>
      <c r="K9" s="23"/>
      <c r="L9" s="23"/>
      <c r="M9" s="23"/>
      <c r="N9" s="4"/>
      <c r="O9" s="23"/>
      <c r="P9" s="23"/>
      <c r="Q9" s="23"/>
      <c r="R9" s="4"/>
      <c r="S9" s="23"/>
      <c r="T9" s="23"/>
      <c r="U9" s="23"/>
      <c r="V9" s="4"/>
      <c r="W9" s="23"/>
      <c r="X9" s="4"/>
      <c r="Y9" s="3"/>
      <c r="Z9" s="3"/>
    </row>
    <row r="10" spans="1:14" ht="15">
      <c r="A10" s="13" t="s">
        <v>28</v>
      </c>
      <c r="J10" s="14"/>
      <c r="K10" s="15"/>
      <c r="L10" s="15"/>
      <c r="M10" s="15"/>
      <c r="N10" s="14"/>
    </row>
    <row r="11" spans="1:25" ht="18.75">
      <c r="A11" s="13" t="s">
        <v>27</v>
      </c>
      <c r="J11" s="14"/>
      <c r="K11" s="15"/>
      <c r="L11" s="15"/>
      <c r="M11" s="28"/>
      <c r="N11" s="29"/>
      <c r="O11" s="46" t="s">
        <v>37</v>
      </c>
      <c r="P11" s="46"/>
      <c r="Q11" s="46"/>
      <c r="R11" s="46"/>
      <c r="S11" s="46"/>
      <c r="T11" s="46"/>
      <c r="U11" s="46"/>
      <c r="V11" s="46"/>
      <c r="W11" s="46"/>
      <c r="X11" s="46"/>
      <c r="Y11" s="16"/>
    </row>
    <row r="12" spans="10:24" ht="18.75">
      <c r="J12" s="14"/>
      <c r="K12" s="15"/>
      <c r="L12" s="15"/>
      <c r="M12" s="28"/>
      <c r="N12" s="29"/>
      <c r="O12" s="34" t="s">
        <v>33</v>
      </c>
      <c r="P12" s="34"/>
      <c r="Q12" s="34"/>
      <c r="R12" s="34"/>
      <c r="S12" s="34"/>
      <c r="T12" s="34"/>
      <c r="U12" s="34"/>
      <c r="V12" s="34"/>
      <c r="W12" s="34"/>
      <c r="X12" s="34"/>
    </row>
  </sheetData>
  <sheetProtection/>
  <mergeCells count="13">
    <mergeCell ref="U4:X4"/>
    <mergeCell ref="A9:B9"/>
    <mergeCell ref="O11:X11"/>
    <mergeCell ref="O12:X12"/>
    <mergeCell ref="A1:F1"/>
    <mergeCell ref="A2:F2"/>
    <mergeCell ref="D3:V3"/>
    <mergeCell ref="A4:A5"/>
    <mergeCell ref="C4:F4"/>
    <mergeCell ref="G4:J4"/>
    <mergeCell ref="K4:N4"/>
    <mergeCell ref="O4:R4"/>
    <mergeCell ref="S4:T4"/>
  </mergeCells>
  <conditionalFormatting sqref="F6:F8">
    <cfRule type="cellIs" priority="5" dxfId="1" operator="greaterThan" stopIfTrue="1">
      <formula>45</formula>
    </cfRule>
    <cfRule type="cellIs" priority="6" dxfId="1" operator="greaterThan" stopIfTrue="1">
      <formula>45</formula>
    </cfRule>
  </conditionalFormatting>
  <conditionalFormatting sqref="R6:R8 J10:J12 J6:J8">
    <cfRule type="cellIs" priority="3" dxfId="1" operator="greaterThan" stopIfTrue="1">
      <formula>45</formula>
    </cfRule>
  </conditionalFormatting>
  <conditionalFormatting sqref="N10:N12 N6:N8">
    <cfRule type="cellIs" priority="1" dxfId="1" operator="greaterThan" stopIfTrue="1">
      <formula>45</formula>
    </cfRule>
    <cfRule type="cellIs" priority="2" dxfId="0" operator="greaterThan" stopIfTrue="1">
      <formula>45</formula>
    </cfRule>
  </conditionalFormatting>
  <printOptions horizontalCentered="1"/>
  <pageMargins left="0.3" right="0.1" top="0.2" bottom="0.2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1">
      <selection activeCell="R11" sqref="R11:AH11"/>
    </sheetView>
  </sheetViews>
  <sheetFormatPr defaultColWidth="8.796875" defaultRowHeight="14.25"/>
  <cols>
    <col min="1" max="1" width="3.5" style="7" customWidth="1"/>
    <col min="2" max="2" width="12.8984375" style="7" customWidth="1"/>
    <col min="3" max="3" width="3.69921875" style="7" customWidth="1"/>
    <col min="4" max="4" width="4" style="7" customWidth="1"/>
    <col min="5" max="6" width="3.3984375" style="7" customWidth="1"/>
    <col min="7" max="7" width="5.69921875" style="7" customWidth="1"/>
    <col min="8" max="11" width="3.69921875" style="7" customWidth="1"/>
    <col min="12" max="12" width="3.3984375" style="7" customWidth="1"/>
    <col min="13" max="16" width="3.69921875" style="7" customWidth="1"/>
    <col min="17" max="17" width="3.09765625" style="7" customWidth="1"/>
    <col min="18" max="18" width="3.69921875" style="7" customWidth="1"/>
    <col min="19" max="19" width="3.19921875" style="7" customWidth="1"/>
    <col min="20" max="26" width="3.69921875" style="7" customWidth="1"/>
    <col min="27" max="27" width="3" style="7" customWidth="1"/>
    <col min="28" max="29" width="3.69921875" style="7" customWidth="1"/>
    <col min="30" max="30" width="4.5" style="7" customWidth="1"/>
    <col min="31" max="33" width="3.69921875" style="7" customWidth="1"/>
    <col min="34" max="34" width="4.09765625" style="7" customWidth="1"/>
    <col min="35" max="16384" width="9" style="7" customWidth="1"/>
  </cols>
  <sheetData>
    <row r="1" spans="1:30" s="2" customFormat="1" ht="33" customHeight="1">
      <c r="A1" s="35" t="s">
        <v>35</v>
      </c>
      <c r="B1" s="35"/>
      <c r="C1" s="35"/>
      <c r="D1" s="35"/>
      <c r="E1" s="35"/>
      <c r="F1" s="35"/>
      <c r="G1" s="35"/>
      <c r="H1" s="1"/>
      <c r="AC1" s="1"/>
      <c r="AD1" s="1"/>
    </row>
    <row r="2" spans="1:30" s="2" customFormat="1" ht="18.75" customHeight="1">
      <c r="A2" s="49" t="s">
        <v>38</v>
      </c>
      <c r="B2" s="49"/>
      <c r="C2" s="49"/>
      <c r="D2" s="49"/>
      <c r="E2" s="49"/>
      <c r="F2" s="49"/>
      <c r="G2" s="49"/>
      <c r="H2" s="1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  <c r="AD2" s="1"/>
    </row>
    <row r="3" spans="1:34" ht="38.25" customHeight="1">
      <c r="A3" s="5"/>
      <c r="B3" s="5"/>
      <c r="C3" s="6"/>
      <c r="D3" s="50" t="s">
        <v>41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6"/>
      <c r="AH3" s="6"/>
    </row>
    <row r="4" spans="1:34" s="9" customFormat="1" ht="27.75" customHeight="1">
      <c r="A4" s="38" t="s">
        <v>0</v>
      </c>
      <c r="B4" s="8" t="s">
        <v>1</v>
      </c>
      <c r="C4" s="40" t="s">
        <v>13</v>
      </c>
      <c r="D4" s="41"/>
      <c r="E4" s="41"/>
      <c r="F4" s="41"/>
      <c r="G4" s="41"/>
      <c r="H4" s="42"/>
      <c r="I4" s="40" t="s">
        <v>14</v>
      </c>
      <c r="J4" s="41"/>
      <c r="K4" s="41"/>
      <c r="L4" s="41"/>
      <c r="M4" s="42"/>
      <c r="N4" s="40" t="s">
        <v>15</v>
      </c>
      <c r="O4" s="41"/>
      <c r="P4" s="41"/>
      <c r="Q4" s="41"/>
      <c r="R4" s="42"/>
      <c r="S4" s="40" t="s">
        <v>16</v>
      </c>
      <c r="T4" s="41"/>
      <c r="U4" s="41"/>
      <c r="V4" s="41"/>
      <c r="W4" s="42"/>
      <c r="X4" s="40" t="s">
        <v>17</v>
      </c>
      <c r="Y4" s="41"/>
      <c r="Z4" s="41"/>
      <c r="AA4" s="41"/>
      <c r="AB4" s="42"/>
      <c r="AC4" s="40" t="s">
        <v>19</v>
      </c>
      <c r="AD4" s="42"/>
      <c r="AE4" s="43" t="s">
        <v>9</v>
      </c>
      <c r="AF4" s="43"/>
      <c r="AG4" s="43"/>
      <c r="AH4" s="43"/>
    </row>
    <row r="5" spans="1:34" ht="48" customHeight="1">
      <c r="A5" s="39"/>
      <c r="B5" s="10" t="s">
        <v>26</v>
      </c>
      <c r="C5" s="25" t="s">
        <v>3</v>
      </c>
      <c r="D5" s="25" t="s">
        <v>4</v>
      </c>
      <c r="E5" s="26" t="s">
        <v>5</v>
      </c>
      <c r="F5" s="25" t="s">
        <v>22</v>
      </c>
      <c r="G5" s="25" t="s">
        <v>25</v>
      </c>
      <c r="H5" s="25" t="s">
        <v>29</v>
      </c>
      <c r="I5" s="25" t="s">
        <v>3</v>
      </c>
      <c r="J5" s="25" t="s">
        <v>4</v>
      </c>
      <c r="K5" s="26" t="s">
        <v>5</v>
      </c>
      <c r="L5" s="25" t="s">
        <v>22</v>
      </c>
      <c r="M5" s="25" t="s">
        <v>29</v>
      </c>
      <c r="N5" s="25" t="s">
        <v>3</v>
      </c>
      <c r="O5" s="25" t="s">
        <v>4</v>
      </c>
      <c r="P5" s="26" t="s">
        <v>5</v>
      </c>
      <c r="Q5" s="25" t="s">
        <v>22</v>
      </c>
      <c r="R5" s="25" t="s">
        <v>29</v>
      </c>
      <c r="S5" s="25" t="s">
        <v>3</v>
      </c>
      <c r="T5" s="25" t="s">
        <v>4</v>
      </c>
      <c r="U5" s="26" t="s">
        <v>5</v>
      </c>
      <c r="V5" s="25" t="s">
        <v>22</v>
      </c>
      <c r="W5" s="25" t="s">
        <v>29</v>
      </c>
      <c r="X5" s="25" t="s">
        <v>3</v>
      </c>
      <c r="Y5" s="25" t="s">
        <v>4</v>
      </c>
      <c r="Z5" s="26" t="s">
        <v>5</v>
      </c>
      <c r="AA5" s="25" t="s">
        <v>22</v>
      </c>
      <c r="AB5" s="25" t="s">
        <v>29</v>
      </c>
      <c r="AC5" s="25" t="s">
        <v>20</v>
      </c>
      <c r="AD5" s="25" t="s">
        <v>21</v>
      </c>
      <c r="AE5" s="27" t="s">
        <v>10</v>
      </c>
      <c r="AF5" s="27" t="s">
        <v>12</v>
      </c>
      <c r="AG5" s="25" t="s">
        <v>11</v>
      </c>
      <c r="AH5" s="25" t="s">
        <v>18</v>
      </c>
    </row>
    <row r="6" spans="1:34" ht="18.75" customHeight="1">
      <c r="A6" s="30">
        <v>1</v>
      </c>
      <c r="B6" s="31" t="s">
        <v>40</v>
      </c>
      <c r="C6" s="21"/>
      <c r="D6" s="21"/>
      <c r="E6" s="21"/>
      <c r="F6" s="22"/>
      <c r="G6" s="21"/>
      <c r="H6" s="22"/>
      <c r="I6" s="21"/>
      <c r="J6" s="21"/>
      <c r="K6" s="21"/>
      <c r="L6" s="22"/>
      <c r="M6" s="22"/>
      <c r="N6" s="21"/>
      <c r="O6" s="21"/>
      <c r="P6" s="21"/>
      <c r="Q6" s="22"/>
      <c r="R6" s="22"/>
      <c r="S6" s="21"/>
      <c r="T6" s="21"/>
      <c r="U6" s="21"/>
      <c r="V6" s="22"/>
      <c r="W6" s="22"/>
      <c r="X6" s="21"/>
      <c r="Y6" s="21"/>
      <c r="Z6" s="21"/>
      <c r="AA6" s="22"/>
      <c r="AB6" s="22"/>
      <c r="AC6" s="22"/>
      <c r="AD6" s="22"/>
      <c r="AE6" s="21"/>
      <c r="AF6" s="22"/>
      <c r="AG6" s="21"/>
      <c r="AH6" s="22"/>
    </row>
    <row r="7" spans="1:34" ht="18.75" customHeight="1">
      <c r="A7" s="11"/>
      <c r="B7" s="17" t="s">
        <v>31</v>
      </c>
      <c r="C7" s="19">
        <v>2</v>
      </c>
      <c r="D7" s="19">
        <v>63</v>
      </c>
      <c r="E7" s="19">
        <v>1</v>
      </c>
      <c r="F7" s="18">
        <f>(D7+E7*4)/C7</f>
        <v>33.5</v>
      </c>
      <c r="G7" s="12">
        <v>100</v>
      </c>
      <c r="H7" s="18">
        <f>IF(C7&lt;=1,"",IF((D7+E7*4)/(C7-1)&lt;=45,"S",""))</f>
      </c>
      <c r="I7" s="19">
        <v>2</v>
      </c>
      <c r="J7" s="19">
        <v>69</v>
      </c>
      <c r="K7" s="19">
        <v>1</v>
      </c>
      <c r="L7" s="18">
        <f>(J7+K7*4)/I7</f>
        <v>36.5</v>
      </c>
      <c r="M7" s="18" t="str">
        <f>IF(I7&lt;=1,"",IF((J7+K7*4)/(I7-1),"S",""))</f>
        <v>S</v>
      </c>
      <c r="N7" s="19">
        <v>2</v>
      </c>
      <c r="O7" s="19">
        <v>60</v>
      </c>
      <c r="P7" s="19"/>
      <c r="Q7" s="18">
        <f>(O7+P7*4)/N7</f>
        <v>30</v>
      </c>
      <c r="R7" s="18">
        <f>IF(N7&lt;=1,"",IF((O7+P7*4)/(N7-1)&lt;=45,"S",""))</f>
      </c>
      <c r="S7" s="19">
        <v>2</v>
      </c>
      <c r="T7" s="19">
        <v>58</v>
      </c>
      <c r="U7" s="19">
        <v>2</v>
      </c>
      <c r="V7" s="18">
        <f>(T7+U7*4)/S7</f>
        <v>33</v>
      </c>
      <c r="W7" s="18">
        <f>IF(S7&lt;=1,"",IF((T7+U7*4)/(S7-1)&lt;=45,"S",""))</f>
      </c>
      <c r="X7" s="19">
        <v>2</v>
      </c>
      <c r="Y7" s="19">
        <v>45</v>
      </c>
      <c r="Z7" s="19"/>
      <c r="AA7" s="18">
        <f>(Y7+Z7*4)/X7</f>
        <v>22.5</v>
      </c>
      <c r="AB7" s="18" t="str">
        <f>IF(X7&lt;=1,"",IF((Y7+Z7*4)/(X7-1)&lt;=45,"S",""))</f>
        <v>S</v>
      </c>
      <c r="AC7" s="18">
        <f>C7+I7+N7+S7+X7</f>
        <v>10</v>
      </c>
      <c r="AD7" s="18">
        <f>D7+J7+O7+T7+Y7+4*(E7+K7+P7+U7+Z7)</f>
        <v>311</v>
      </c>
      <c r="AE7" s="19">
        <v>10</v>
      </c>
      <c r="AF7" s="18">
        <f>AC7/AE7</f>
        <v>1</v>
      </c>
      <c r="AG7" s="19">
        <v>14</v>
      </c>
      <c r="AH7" s="18">
        <f>AG7/AC7</f>
        <v>1.4</v>
      </c>
    </row>
    <row r="8" spans="1:34" ht="18.75" customHeight="1">
      <c r="A8" s="11"/>
      <c r="B8" s="17" t="s">
        <v>32</v>
      </c>
      <c r="C8" s="19">
        <v>3</v>
      </c>
      <c r="D8" s="19">
        <v>76</v>
      </c>
      <c r="E8" s="19"/>
      <c r="F8" s="18">
        <v>25</v>
      </c>
      <c r="G8" s="12">
        <v>100</v>
      </c>
      <c r="H8" s="18" t="str">
        <f>IF(C8&lt;=1,"",IF((D8+E8*4)/(C8-1)&lt;=45,"S",""))</f>
        <v>S</v>
      </c>
      <c r="I8" s="19">
        <v>2</v>
      </c>
      <c r="J8" s="19">
        <v>63</v>
      </c>
      <c r="K8" s="19">
        <v>1</v>
      </c>
      <c r="L8" s="18">
        <f>(J8+K8*4)/I8</f>
        <v>33.5</v>
      </c>
      <c r="M8" s="18" t="str">
        <f>IF(I8&lt;=1,"",IF((J8+K8*4)/(I8-1),"S",""))</f>
        <v>S</v>
      </c>
      <c r="N8" s="19">
        <v>2</v>
      </c>
      <c r="O8" s="19">
        <v>69</v>
      </c>
      <c r="P8" s="19">
        <v>1</v>
      </c>
      <c r="Q8" s="18">
        <f>(O8+P8*4)/N8</f>
        <v>36.5</v>
      </c>
      <c r="R8" s="18">
        <f>IF(N8&lt;=1,"",IF((O8+P8*4)/(N8-1)&lt;=45,"S",""))</f>
      </c>
      <c r="S8" s="19">
        <v>2</v>
      </c>
      <c r="T8" s="19">
        <v>60</v>
      </c>
      <c r="U8" s="19"/>
      <c r="V8" s="18">
        <f>(T8+U8*4)/S8</f>
        <v>30</v>
      </c>
      <c r="W8" s="18">
        <f>IF(S8&lt;=1,"",IF((T8+U8*4)/(S8-1)&lt;=45,"S",""))</f>
      </c>
      <c r="X8" s="19">
        <v>2</v>
      </c>
      <c r="Y8" s="19">
        <v>58</v>
      </c>
      <c r="Z8" s="19">
        <v>2</v>
      </c>
      <c r="AA8" s="18">
        <f>(Y8+Z8*4)/X8</f>
        <v>33</v>
      </c>
      <c r="AB8" s="18">
        <f>IF(X8&lt;=1,"",IF((Y8+Z8*4)/(X8-1)&lt;=45,"S",""))</f>
      </c>
      <c r="AC8" s="18">
        <f>C8+I8+N8+S8+X8</f>
        <v>11</v>
      </c>
      <c r="AD8" s="18">
        <f>D8+J8+O8+T8+Y8+4*(E8+K8+P8+U8+Z8)</f>
        <v>342</v>
      </c>
      <c r="AE8" s="19">
        <v>11</v>
      </c>
      <c r="AF8" s="18">
        <f>AC8/AE8</f>
        <v>1</v>
      </c>
      <c r="AG8" s="19">
        <v>17</v>
      </c>
      <c r="AH8" s="18">
        <f>AG8/AC8</f>
        <v>1.5454545454545454</v>
      </c>
    </row>
    <row r="9" spans="1:36" s="2" customFormat="1" ht="24.75" customHeight="1">
      <c r="A9" s="47" t="s">
        <v>24</v>
      </c>
      <c r="B9" s="48"/>
      <c r="C9" s="32">
        <v>1</v>
      </c>
      <c r="D9" s="32">
        <v>13</v>
      </c>
      <c r="E9" s="32">
        <v>-1</v>
      </c>
      <c r="F9" s="33">
        <v>-9</v>
      </c>
      <c r="G9" s="33">
        <v>100</v>
      </c>
      <c r="H9" s="33"/>
      <c r="I9" s="32">
        <v>0</v>
      </c>
      <c r="J9" s="32">
        <v>-6</v>
      </c>
      <c r="K9" s="32">
        <v>0</v>
      </c>
      <c r="L9" s="33">
        <v>-3</v>
      </c>
      <c r="M9" s="33"/>
      <c r="N9" s="32">
        <v>0</v>
      </c>
      <c r="O9" s="32">
        <v>9</v>
      </c>
      <c r="P9" s="32">
        <v>1</v>
      </c>
      <c r="Q9" s="33">
        <v>7</v>
      </c>
      <c r="R9" s="33"/>
      <c r="S9" s="32">
        <v>0</v>
      </c>
      <c r="T9" s="32">
        <v>2</v>
      </c>
      <c r="U9" s="32">
        <v>2</v>
      </c>
      <c r="V9" s="33">
        <v>-3</v>
      </c>
      <c r="W9" s="33"/>
      <c r="X9" s="32">
        <v>0</v>
      </c>
      <c r="Y9" s="32">
        <v>13</v>
      </c>
      <c r="Z9" s="32">
        <v>2</v>
      </c>
      <c r="AA9" s="33">
        <v>10</v>
      </c>
      <c r="AB9" s="33"/>
      <c r="AC9" s="32">
        <v>1</v>
      </c>
      <c r="AD9" s="32">
        <v>31</v>
      </c>
      <c r="AE9" s="32">
        <v>1</v>
      </c>
      <c r="AF9" s="33">
        <v>0</v>
      </c>
      <c r="AG9" s="32">
        <v>3</v>
      </c>
      <c r="AH9" s="33" t="s">
        <v>42</v>
      </c>
      <c r="AI9" s="3"/>
      <c r="AJ9" s="3"/>
    </row>
    <row r="10" spans="1:18" ht="15">
      <c r="A10" s="13"/>
      <c r="L10" s="14"/>
      <c r="M10" s="14"/>
      <c r="N10" s="15"/>
      <c r="O10" s="15"/>
      <c r="P10" s="15"/>
      <c r="Q10" s="14"/>
      <c r="R10" s="14"/>
    </row>
    <row r="11" spans="1:35" ht="18.75">
      <c r="A11" s="13"/>
      <c r="L11" s="14"/>
      <c r="M11" s="14"/>
      <c r="N11" s="15"/>
      <c r="O11" s="15"/>
      <c r="P11" s="28"/>
      <c r="Q11" s="29"/>
      <c r="R11" s="46" t="s">
        <v>39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16"/>
    </row>
    <row r="12" spans="12:34" ht="18.75">
      <c r="L12" s="14"/>
      <c r="M12" s="14"/>
      <c r="N12" s="15"/>
      <c r="O12" s="15"/>
      <c r="P12" s="28"/>
      <c r="Q12" s="29"/>
      <c r="R12" s="34" t="s">
        <v>33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</sheetData>
  <sheetProtection/>
  <mergeCells count="14">
    <mergeCell ref="A1:G1"/>
    <mergeCell ref="A2:G2"/>
    <mergeCell ref="A4:A5"/>
    <mergeCell ref="S4:W4"/>
    <mergeCell ref="D3:AF3"/>
    <mergeCell ref="AE4:AH4"/>
    <mergeCell ref="AC4:AD4"/>
    <mergeCell ref="C4:H4"/>
    <mergeCell ref="I4:M4"/>
    <mergeCell ref="N4:R4"/>
    <mergeCell ref="R11:AH11"/>
    <mergeCell ref="R12:AH12"/>
    <mergeCell ref="X4:AB4"/>
    <mergeCell ref="A9:B9"/>
  </mergeCells>
  <conditionalFormatting sqref="F6:F8">
    <cfRule type="cellIs" priority="18" dxfId="1" operator="greaterThan" stopIfTrue="1">
      <formula>45</formula>
    </cfRule>
    <cfRule type="cellIs" priority="20" dxfId="1" operator="greaterThan" stopIfTrue="1">
      <formula>45</formula>
    </cfRule>
  </conditionalFormatting>
  <conditionalFormatting sqref="AB6:AB8 M10:M12 H6:H8 M6:M8 R6:R8 W6:W8 R10">
    <cfRule type="cellIs" priority="19" dxfId="0" operator="equal" stopIfTrue="1">
      <formula>"S"</formula>
    </cfRule>
  </conditionalFormatting>
  <conditionalFormatting sqref="L10:L12 L6:L8 V6:V8 AA6:AA8">
    <cfRule type="cellIs" priority="17" dxfId="1" operator="greaterThan" stopIfTrue="1">
      <formula>45</formula>
    </cfRule>
  </conditionalFormatting>
  <conditionalFormatting sqref="Q10:Q12 Q6:Q8">
    <cfRule type="cellIs" priority="13" dxfId="1" operator="greaterThan" stopIfTrue="1">
      <formula>45</formula>
    </cfRule>
    <cfRule type="cellIs" priority="15" dxfId="0" operator="greaterThan" stopIfTrue="1">
      <formula>45</formula>
    </cfRule>
  </conditionalFormatting>
  <printOptions/>
  <pageMargins left="0.33" right="0.1" top="0.63" bottom="0.2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TranMinh Computer</cp:lastModifiedBy>
  <cp:lastPrinted>2017-03-10T08:40:30Z</cp:lastPrinted>
  <dcterms:created xsi:type="dcterms:W3CDTF">2013-05-19T00:50:17Z</dcterms:created>
  <dcterms:modified xsi:type="dcterms:W3CDTF">2017-04-06T22:45:08Z</dcterms:modified>
  <cp:category/>
  <cp:version/>
  <cp:contentType/>
  <cp:contentStatus/>
</cp:coreProperties>
</file>